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amreview.sharepoint.com/sites/Content/Shared Documents/Content Schedule/"/>
    </mc:Choice>
  </mc:AlternateContent>
  <xr:revisionPtr revIDLastSave="116" documentId="8_{E65FA9E2-4A1D-5040-86F1-4D7AEB6C656B}" xr6:coauthVersionLast="47" xr6:coauthVersionMax="47" xr10:uidLastSave="{4C80165C-E32E-1447-99E7-D8E215B4E09A}"/>
  <bookViews>
    <workbookView xWindow="6940" yWindow="4720" windowWidth="27240" windowHeight="16440" xr2:uid="{1177E01D-E970-AB4D-B8C2-14DEC76FB530}"/>
  </bookViews>
  <sheets>
    <sheet name="Results" sheetId="2" r:id="rId1"/>
    <sheet name="Employee Lookup" sheetId="1" r:id="rId2"/>
    <sheet name="Processor Lookup" sheetId="3" r:id="rId3"/>
    <sheet name="NUP Lookup" sheetId="4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D14" i="2" s="1"/>
  <c r="C11" i="2"/>
  <c r="D11" i="2" s="1"/>
  <c r="C7" i="2"/>
  <c r="D7" i="2" s="1"/>
</calcChain>
</file>

<file path=xl/sharedStrings.xml><?xml version="1.0" encoding="utf-8"?>
<sst xmlns="http://schemas.openxmlformats.org/spreadsheetml/2006/main" count="20" uniqueCount="10">
  <si>
    <t>Employees</t>
  </si>
  <si>
    <t>Unit Cost ($)</t>
  </si>
  <si>
    <t>Unit Cost</t>
  </si>
  <si>
    <t>Annual Cost</t>
  </si>
  <si>
    <t>POA</t>
  </si>
  <si>
    <t>Processors</t>
  </si>
  <si>
    <t>NUPs</t>
  </si>
  <si>
    <t>Contact Sales</t>
  </si>
  <si>
    <t>Instructions: Enter your count in the appropriate metric box (Employees, Processors, or NUPs) to calculate annual list price of Oracle Java commercial versions</t>
  </si>
  <si>
    <t>Oracle Java Pricing Calculator (List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</si>
</sst>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[$$-409]* #,##0_);_([$$-409]* \(#,##0\);_([$$-409]* &quot;-&quot;??_);_(@_)"/>
    <numFmt numFmtId="167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167" fontId="0" fillId="0" borderId="1" xfId="2" applyNumberFormat="1" applyFont="1" applyBorder="1"/>
  </cellXfs>
  <cellStyles count="3">
    <cellStyle name="Comma" xfId="2" builtinId="3"/>
    <cellStyle name="Currency" xfId="1" builtinId="4"/>
    <cellStyle name="Normal" xfId="0" builtinId="0"/>
  </cellStyles>
  <dxfs count="9">
    <dxf>
      <numFmt numFmtId="167" formatCode="_(* #,##0_);_(* \(#,##0\);_(* &quot;-&quot;??_);_(@_)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67" formatCode="_(* #,##0_);_(* \(#,##0\);_(* &quot;-&quot;??_);_(@_)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67" formatCode="_(* #,##0_);_(* \(#,##0\);_(* &quot;-&quot;??_);_(@_)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[$$-409]* #,##0.00_);_([$$-409]* \(#,##0.00\);_([$$-409]* &quot;-&quot;??_);_(@_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[$$-409]* #,##0.00_);_([$$-409]* \(#,##0.00\);_([$$-409]* &quot;-&quot;??_);_(@_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[$$-409]* #,##0_);_([$$-409]* \(#,##0\);_([$$-409]* &quot;-&quot;??_);_(@_)"/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/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[$$-409]* #,##0.00_);_([$$-409]* \(#,##0.00\);_([$$-409]* &quot;-&quot;??_);_(@_)"/>
      <fill>
        <patternFill patternType="solid">
          <fgColor theme="9" tint="0.79998168889431442"/>
          <bgColor theme="9" tint="0.79998168889431442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numFmt numFmtId="165" formatCode="_([$$-409]* #,##0_);_([$$-409]* \(#,##0\);_([$$-409]* &quot;-&quot;??_);_(@_)"/>
    </dxf>
    <dxf>
      <numFmt numFmtId="164" formatCode="_([$$-409]* #,##0.00_);_([$$-409]* \(#,##0.00\);_([$$-409]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25399</xdr:colOff>
      <xdr:row>16</xdr:row>
      <xdr:rowOff>12700</xdr:rowOff>
    </xdr:from>
    <xdr:to>
      <xdr:col>4</xdr:col>
      <xdr:colOff>0</xdr:colOff>
      <xdr:row>22</xdr:row>
      <xdr:rowOff>24963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8B0877D1-8317-4AF0-C6E1-4053DB04B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60399" y="3263900"/>
          <a:ext cx="2819401" cy="12314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9A924F-C9CA-FD4A-BAE5-932EDBFF8DE6}" name="Table2" displayName="Table2" ref="B6:D7" totalsRowShown="0">
  <autoFilter ref="B6:D7" xr:uid="{099A924F-C9CA-FD4A-BAE5-932EDBFF8DE6}"/>
  <tableColumns count="3">
    <tableColumn id="1" xr3:uid="{2CBCDC9B-0404-054A-8A54-E29526D28EBD}" name="Employees" dataDxfId="2" dataCellStyle="Comma"/>
    <tableColumn id="2" xr3:uid="{4B149CBE-6FBE-244E-B829-D894D81D67E1}" name="Unit Cost" dataDxfId="8" dataCellStyle="Currency">
      <calculatedColumnFormula>VLOOKUP(B7,Table1[],2)</calculatedColumnFormula>
    </tableColumn>
    <tableColumn id="3" xr3:uid="{3EC50281-2405-5C41-A1E6-2DA3BADEBF24}" name="Annual Cost" dataDxfId="7">
      <calculatedColumnFormula>IF(ISERROR(C7*B7*12),"Contact Sales",(C7*B7*12))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D668E8A-69A8-A14A-A096-AF3D32C56297}" name="Table4" displayName="Table4" ref="B10:D11" totalsRowShown="0">
  <autoFilter ref="B10:D11" xr:uid="{0D668E8A-69A8-A14A-A096-AF3D32C56297}"/>
  <tableColumns count="3">
    <tableColumn id="1" xr3:uid="{E5FC5D39-D776-1E4E-8CBD-B38C852AF8EC}" name="Processors" dataDxfId="1" dataCellStyle="Comma"/>
    <tableColumn id="2" xr3:uid="{7164D70E-C280-354B-8320-9FE57EA4AD38}" name="Unit Cost" dataDxfId="4" dataCellStyle="Currency">
      <calculatedColumnFormula>VLOOKUP(B11,Table3[],2)</calculatedColumnFormula>
    </tableColumn>
    <tableColumn id="3" xr3:uid="{ED306A91-2E8D-4749-8959-0CD340D9A5C6}" name="Annual Cost" dataDxfId="3" dataCellStyle="Currency">
      <calculatedColumnFormula>IF(ISERROR(C11*B11*12),"Contact Sales",(C11*B11*12))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6648E58-49AB-7A43-8DE4-C3C03D0EB9C8}" name="Table6" displayName="Table6" ref="B13:D14" totalsRowShown="0">
  <autoFilter ref="B13:D14" xr:uid="{E6648E58-49AB-7A43-8DE4-C3C03D0EB9C8}"/>
  <tableColumns count="3">
    <tableColumn id="1" xr3:uid="{87398960-B8B6-B347-9748-0197230C06CA}" name="NUPs" dataDxfId="0" dataCellStyle="Comma"/>
    <tableColumn id="2" xr3:uid="{067D2CDA-63ED-664B-AFAD-B3577187FE8C}" name="Unit Cost" dataDxfId="6">
      <calculatedColumnFormula>VLOOKUP(B14,Table5[],2)</calculatedColumnFormula>
    </tableColumn>
    <tableColumn id="3" xr3:uid="{3F86F14F-14F3-1246-87D9-0A47CDCD441E}" name="Annual Cost" dataDxfId="5" dataCellStyle="Currency">
      <calculatedColumnFormula>IF(ISERROR(C14*B14*12),"Contact Sales",(C14*B14*12))</calculatedColumnFormula>
    </tableColumn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573C07-64FC-F047-9BEF-1F462933462C}" name="Table1" displayName="Table1" ref="A1:B9" totalsRowShown="0">
  <autoFilter ref="A1:B9" xr:uid="{38573C07-64FC-F047-9BEF-1F462933462C}"/>
  <tableColumns count="2">
    <tableColumn id="1" xr3:uid="{8E988EB8-52C2-0F41-B8DE-35E3449B50D2}" name="Employees"/>
    <tableColumn id="2" xr3:uid="{DBC2C3FA-3595-9940-8D60-E4479B063E5B}" name="Unit Cost ($)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CCB46D6-2115-D344-A7F6-6BE1C8F21B80}" name="Table3" displayName="Table3" ref="A1:B9" totalsRowShown="0">
  <autoFilter ref="A1:B9" xr:uid="{9CCB46D6-2115-D344-A7F6-6BE1C8F21B80}"/>
  <tableColumns count="2">
    <tableColumn id="1" xr3:uid="{7A18F7DA-815B-AA4D-9228-E40C0552B6E0}" name="Processors"/>
    <tableColumn id="2" xr3:uid="{43134CA2-0C13-F448-843A-EB25FEAE0F75}" name="Unit Cost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AAAE361-3115-E048-815A-15C70B8D39E1}" name="Table5" displayName="Table5" ref="A1:B7" totalsRowShown="0">
  <autoFilter ref="A1:B7" xr:uid="{DAAAE361-3115-E048-815A-15C70B8D39E1}"/>
  <tableColumns count="2">
    <tableColumn id="1" xr3:uid="{67E5C48E-33C4-274D-8B90-77F298A3608E}" name="NUPs"/>
    <tableColumn id="2" xr3:uid="{EF246FC0-58CC-1A48-B9A9-A53697C57FA8}" name="Unit Cos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68A8F-6381-294D-84DB-804494717B26}">
  <dimension ref="B2:D14"/>
  <sheetViews>
    <sheetView tabSelected="1" workbookViewId="0">
      <selection activeCell="F13" sqref="F13"/>
    </sheetView>
  </sheetViews>
  <sheetFormatPr baseColWidth="10" defaultRowHeight="16" x14ac:dyDescent="0.2"/>
  <cols>
    <col min="1" max="1" width="8.33203125" customWidth="1"/>
    <col min="2" max="2" width="12.33203125" customWidth="1"/>
    <col min="3" max="3" width="11" customWidth="1"/>
    <col min="4" max="4" width="14" bestFit="1" customWidth="1"/>
  </cols>
  <sheetData>
    <row r="2" spans="2:4" ht="24" x14ac:dyDescent="0.3">
      <c r="B2" s="6" t="s">
        <v>9</v>
      </c>
    </row>
    <row r="3" spans="2:4" x14ac:dyDescent="0.2">
      <c r="B3" s="4"/>
    </row>
    <row r="4" spans="2:4" ht="19" x14ac:dyDescent="0.25">
      <c r="B4" s="5" t="s">
        <v>8</v>
      </c>
    </row>
    <row r="6" spans="2:4" ht="17" thickBot="1" x14ac:dyDescent="0.25">
      <c r="B6" t="s">
        <v>0</v>
      </c>
      <c r="C6" t="s">
        <v>2</v>
      </c>
      <c r="D6" t="s">
        <v>3</v>
      </c>
    </row>
    <row r="7" spans="2:4" ht="17" thickBot="1" x14ac:dyDescent="0.25">
      <c r="B7" s="7">
        <v>5000</v>
      </c>
      <c r="C7" s="1">
        <f>VLOOKUP(B7,Table1[],2)</f>
        <v>10.5</v>
      </c>
      <c r="D7" s="2">
        <f>IF(ISERROR(C7*B7*12),"Contact Sales",(C7*B7*12))</f>
        <v>630000</v>
      </c>
    </row>
    <row r="10" spans="2:4" ht="17" thickBot="1" x14ac:dyDescent="0.25">
      <c r="B10" t="s">
        <v>5</v>
      </c>
      <c r="C10" t="s">
        <v>2</v>
      </c>
      <c r="D10" t="s">
        <v>3</v>
      </c>
    </row>
    <row r="11" spans="2:4" ht="17" thickBot="1" x14ac:dyDescent="0.25">
      <c r="B11" s="7">
        <v>500</v>
      </c>
      <c r="C11" s="3">
        <f>VLOOKUP(B11,Table3[],2)</f>
        <v>20</v>
      </c>
      <c r="D11" s="1">
        <f>IF(ISERROR(C11*B11*12),"Contact Sales",(C11*B11*12))</f>
        <v>120000</v>
      </c>
    </row>
    <row r="13" spans="2:4" ht="17" thickBot="1" x14ac:dyDescent="0.25">
      <c r="B13" t="s">
        <v>6</v>
      </c>
      <c r="C13" t="s">
        <v>2</v>
      </c>
      <c r="D13" t="s">
        <v>3</v>
      </c>
    </row>
    <row r="14" spans="2:4" ht="17" thickBot="1" x14ac:dyDescent="0.25">
      <c r="B14" s="7">
        <v>5000</v>
      </c>
      <c r="C14" s="3">
        <f>VLOOKUP(B14,Table5[],2)</f>
        <v>1.75</v>
      </c>
      <c r="D14" s="2">
        <f>IF(ISERROR(C14*B14*12),"Contact Sales",(C14*B14*12))</f>
        <v>105000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17F50-622B-464C-811E-31C4BCBC79F2}">
  <dimension ref="A1:B9"/>
  <sheetViews>
    <sheetView workbookViewId="0">
      <selection activeCell="C9" sqref="C9"/>
    </sheetView>
  </sheetViews>
  <sheetFormatPr baseColWidth="10" defaultRowHeight="16" x14ac:dyDescent="0.2"/>
  <cols>
    <col min="1" max="1" width="12.83203125" bestFit="1" customWidth="1"/>
    <col min="2" max="2" width="13.83203125" customWidth="1"/>
  </cols>
  <sheetData>
    <row r="1" spans="1:2" x14ac:dyDescent="0.2">
      <c r="A1" t="s">
        <v>0</v>
      </c>
      <c r="B1" t="s">
        <v>1</v>
      </c>
    </row>
    <row r="2" spans="1:2" x14ac:dyDescent="0.2">
      <c r="A2">
        <v>1</v>
      </c>
      <c r="B2">
        <v>15</v>
      </c>
    </row>
    <row r="3" spans="1:2" x14ac:dyDescent="0.2">
      <c r="A3">
        <v>1000</v>
      </c>
      <c r="B3">
        <v>12</v>
      </c>
    </row>
    <row r="4" spans="1:2" x14ac:dyDescent="0.2">
      <c r="A4">
        <v>3000</v>
      </c>
      <c r="B4">
        <v>10.5</v>
      </c>
    </row>
    <row r="5" spans="1:2" x14ac:dyDescent="0.2">
      <c r="A5">
        <v>10000</v>
      </c>
      <c r="B5">
        <v>8.25</v>
      </c>
    </row>
    <row r="6" spans="1:2" x14ac:dyDescent="0.2">
      <c r="A6">
        <v>20000</v>
      </c>
      <c r="B6">
        <v>6.75</v>
      </c>
    </row>
    <row r="7" spans="1:2" x14ac:dyDescent="0.2">
      <c r="A7">
        <v>30000</v>
      </c>
      <c r="B7">
        <v>5.7</v>
      </c>
    </row>
    <row r="8" spans="1:2" x14ac:dyDescent="0.2">
      <c r="A8">
        <v>40000</v>
      </c>
      <c r="B8">
        <v>5.25</v>
      </c>
    </row>
    <row r="9" spans="1:2" x14ac:dyDescent="0.2">
      <c r="A9">
        <v>50000</v>
      </c>
      <c r="B9" t="s">
        <v>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70FC1-199B-E545-BFDA-23EBE49B031A}">
  <dimension ref="A1:B9"/>
  <sheetViews>
    <sheetView workbookViewId="0">
      <selection activeCell="B3" sqref="B3"/>
    </sheetView>
  </sheetViews>
  <sheetFormatPr baseColWidth="10" defaultRowHeight="16" x14ac:dyDescent="0.2"/>
  <cols>
    <col min="1" max="1" width="12.1640625" customWidth="1"/>
    <col min="2" max="2" width="11" customWidth="1"/>
  </cols>
  <sheetData>
    <row r="1" spans="1:2" x14ac:dyDescent="0.2">
      <c r="A1" t="s">
        <v>5</v>
      </c>
      <c r="B1" t="s">
        <v>2</v>
      </c>
    </row>
    <row r="2" spans="1:2" x14ac:dyDescent="0.2">
      <c r="A2">
        <v>1</v>
      </c>
      <c r="B2">
        <v>25</v>
      </c>
    </row>
    <row r="3" spans="1:2" x14ac:dyDescent="0.2">
      <c r="A3">
        <v>100</v>
      </c>
      <c r="B3">
        <v>23.75</v>
      </c>
    </row>
    <row r="4" spans="1:2" x14ac:dyDescent="0.2">
      <c r="A4">
        <v>250</v>
      </c>
      <c r="B4">
        <v>22.5</v>
      </c>
    </row>
    <row r="5" spans="1:2" x14ac:dyDescent="0.2">
      <c r="A5">
        <v>500</v>
      </c>
      <c r="B5">
        <v>20</v>
      </c>
    </row>
    <row r="6" spans="1:2" x14ac:dyDescent="0.2">
      <c r="A6">
        <v>1000</v>
      </c>
      <c r="B6">
        <v>17.5</v>
      </c>
    </row>
    <row r="7" spans="1:2" x14ac:dyDescent="0.2">
      <c r="A7">
        <v>3000</v>
      </c>
      <c r="B7">
        <v>15</v>
      </c>
    </row>
    <row r="8" spans="1:2" x14ac:dyDescent="0.2">
      <c r="A8">
        <v>10000</v>
      </c>
      <c r="B8">
        <v>12.5</v>
      </c>
    </row>
    <row r="9" spans="1:2" x14ac:dyDescent="0.2">
      <c r="A9">
        <v>20000</v>
      </c>
      <c r="B9" t="s">
        <v>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15CC5-2765-8B47-9CF2-F8DF7ECBEAF1}">
  <dimension ref="A1:B7"/>
  <sheetViews>
    <sheetView workbookViewId="0">
      <selection activeCell="B14" sqref="B14"/>
    </sheetView>
  </sheetViews>
  <sheetFormatPr baseColWidth="10" defaultRowHeight="16" x14ac:dyDescent="0.2"/>
  <cols>
    <col min="2" max="2" width="11" customWidth="1"/>
  </cols>
  <sheetData>
    <row r="1" spans="1:2" x14ac:dyDescent="0.2">
      <c r="A1" t="s">
        <v>6</v>
      </c>
      <c r="B1" t="s">
        <v>2</v>
      </c>
    </row>
    <row r="2" spans="1:2" x14ac:dyDescent="0.2">
      <c r="A2">
        <v>1</v>
      </c>
      <c r="B2">
        <v>2.5</v>
      </c>
    </row>
    <row r="3" spans="1:2" x14ac:dyDescent="0.2">
      <c r="A3">
        <v>1000</v>
      </c>
      <c r="B3">
        <v>2</v>
      </c>
    </row>
    <row r="4" spans="1:2" x14ac:dyDescent="0.2">
      <c r="A4">
        <v>3000</v>
      </c>
      <c r="B4">
        <v>1.75</v>
      </c>
    </row>
    <row r="5" spans="1:2" x14ac:dyDescent="0.2">
      <c r="A5">
        <v>10000</v>
      </c>
      <c r="B5">
        <v>1.5</v>
      </c>
    </row>
    <row r="6" spans="1:2" x14ac:dyDescent="0.2">
      <c r="A6">
        <v>20000</v>
      </c>
      <c r="B6">
        <v>1.25</v>
      </c>
    </row>
    <row r="7" spans="1:2" x14ac:dyDescent="0.2">
      <c r="A7">
        <v>50000</v>
      </c>
      <c r="B7" t="s">
        <v>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70EAE9EBB84144B8A8D854A3C8CD25" ma:contentTypeVersion="17" ma:contentTypeDescription="Create a new document." ma:contentTypeScope="" ma:versionID="748b59452cc7a5330c59fcc1373b0905">
  <xsd:schema xmlns:xsd="http://www.w3.org/2001/XMLSchema" xmlns:xs="http://www.w3.org/2001/XMLSchema" xmlns:p="http://schemas.microsoft.com/office/2006/metadata/properties" xmlns:ns2="10a9a36d-df7f-4d63-a116-33abc2674976" xmlns:ns3="3e66252a-441a-4438-bcda-cf593159564f" targetNamespace="http://schemas.microsoft.com/office/2006/metadata/properties" ma:root="true" ma:fieldsID="2864326b0b0dd5f49b65d83432969f1f" ns2:_="" ns3:_="">
    <xsd:import namespace="10a9a36d-df7f-4d63-a116-33abc2674976"/>
    <xsd:import namespace="3e66252a-441a-4438-bcda-cf59315956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9a36d-df7f-4d63-a116-33abc26749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_Flow_SignoffStatus" ma:index="15" nillable="true" ma:displayName="Sign-off status" ma:internalName="Sign_x002d_off_x0020_status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4a69ee1-e8de-4ced-b416-e313f54bb5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6252a-441a-4438-bcda-cf593159564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dd2b017-6a80-4d88-b3d1-7d01b9093e3f}" ma:internalName="TaxCatchAll" ma:showField="CatchAllData" ma:web="3e66252a-441a-4438-bcda-cf59315956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66252a-441a-4438-bcda-cf593159564f" xsi:nil="true"/>
    <lcf76f155ced4ddcb4097134ff3c332f xmlns="10a9a36d-df7f-4d63-a116-33abc2674976">
      <Terms xmlns="http://schemas.microsoft.com/office/infopath/2007/PartnerControls"/>
    </lcf76f155ced4ddcb4097134ff3c332f>
    <_Flow_SignoffStatus xmlns="10a9a36d-df7f-4d63-a116-33abc2674976" xsi:nil="true"/>
  </documentManagement>
</p:properties>
</file>

<file path=customXml/itemProps1.xml><?xml version="1.0" encoding="utf-8"?>
<ds:datastoreItem xmlns:ds="http://schemas.openxmlformats.org/officeDocument/2006/customXml" ds:itemID="{9A537ED8-7FA0-4FBD-BB2B-25D9F9735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a9a36d-df7f-4d63-a116-33abc2674976"/>
    <ds:schemaRef ds:uri="3e66252a-441a-4438-bcda-cf59315956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8C928F-19EE-430C-A597-8A232E0B66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070ED8-AD9F-4B39-891A-950CD692D3A5}">
  <ds:schemaRefs>
    <ds:schemaRef ds:uri="http://purl.org/dc/elements/1.1/"/>
    <ds:schemaRef ds:uri="3e66252a-441a-4438-bcda-cf593159564f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10a9a36d-df7f-4d63-a116-33abc267497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Employee Lookup</vt:lpstr>
      <vt:lpstr>Processor Lookup</vt:lpstr>
      <vt:lpstr>NUP 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 Witt</dc:creator>
  <cp:lastModifiedBy>Alan Head</cp:lastModifiedBy>
  <dcterms:created xsi:type="dcterms:W3CDTF">2023-01-26T09:17:18Z</dcterms:created>
  <dcterms:modified xsi:type="dcterms:W3CDTF">2023-02-03T09:17:38Z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0x0101003870EAE9EBB84144B8A8D854A3C8CD25</vt:lpwstr>
  </property>
  <property fmtid="{D5CDD505-2E9C-101B-9397-08002B2CF9AE}" pid="3" name="MediaServiceImageTags">
    <vt:lpwstr/>
  </property>
</Properties>
</file>